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DOCUMENTOS 2018\EDITAIS 2018\PROCEDIMENTO LICITATORIO\Pasta tecnica - 001-2018\"/>
    </mc:Choice>
  </mc:AlternateContent>
  <bookViews>
    <workbookView xWindow="0" yWindow="0" windowWidth="24000" windowHeight="9735"/>
  </bookViews>
  <sheets>
    <sheet name="PLANILHA ESTIMATIVA" sheetId="1" r:id="rId1"/>
  </sheets>
  <definedNames>
    <definedName name="_xlnm.Print_Area" localSheetId="0">'PLANILHA ESTIMATIVA'!$A$1:$H$61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58" i="1"/>
  <c r="G57" i="1" l="1"/>
  <c r="G5" i="1"/>
  <c r="G6" i="1"/>
  <c r="G46" i="1" l="1"/>
  <c r="G7" i="1" l="1"/>
  <c r="G36" i="1"/>
  <c r="G54" i="1"/>
  <c r="G53" i="1"/>
  <c r="G52" i="1"/>
  <c r="G51" i="1"/>
  <c r="G59" i="1" l="1"/>
  <c r="G50" i="1" l="1"/>
  <c r="G55" i="1" s="1"/>
  <c r="G41" i="1"/>
  <c r="G35" i="1"/>
  <c r="G19" i="1" l="1"/>
  <c r="G15" i="1"/>
  <c r="G16" i="1"/>
  <c r="G12" i="1"/>
  <c r="G13" i="1"/>
  <c r="G14" i="1"/>
  <c r="G24" i="1" l="1"/>
  <c r="G26" i="1"/>
  <c r="G27" i="1"/>
  <c r="G28" i="1"/>
  <c r="G29" i="1"/>
  <c r="G33" i="1"/>
  <c r="G30" i="1"/>
  <c r="G34" i="1"/>
  <c r="G39" i="1"/>
  <c r="G40" i="1"/>
  <c r="G44" i="1"/>
  <c r="G45" i="1"/>
  <c r="G47" i="1"/>
  <c r="G11" i="1"/>
  <c r="G10" i="1"/>
  <c r="G9" i="1"/>
  <c r="G48" i="1" l="1"/>
  <c r="G37" i="1"/>
  <c r="G17" i="1"/>
  <c r="G42" i="1"/>
  <c r="G31" i="1"/>
  <c r="G61" i="1" l="1"/>
  <c r="H23" i="1" l="1"/>
  <c r="H20" i="1"/>
  <c r="H22" i="1"/>
  <c r="H21" i="1"/>
  <c r="H6" i="1"/>
  <c r="H5" i="1"/>
  <c r="H46" i="1"/>
  <c r="H41" i="1"/>
  <c r="H55" i="1"/>
  <c r="H52" i="1"/>
  <c r="H51" i="1"/>
  <c r="H53" i="1"/>
  <c r="H54" i="1"/>
  <c r="H57" i="1"/>
  <c r="H58" i="1"/>
  <c r="H59" i="1"/>
  <c r="H7" i="1"/>
  <c r="H50" i="1"/>
  <c r="H36" i="1"/>
  <c r="H35" i="1"/>
  <c r="H19" i="1"/>
  <c r="H15" i="1"/>
  <c r="H16" i="1"/>
  <c r="H10" i="1"/>
  <c r="H45" i="1"/>
  <c r="H28" i="1"/>
  <c r="H11" i="1"/>
  <c r="H44" i="1"/>
  <c r="H29" i="1"/>
  <c r="H12" i="1"/>
  <c r="H30" i="1"/>
  <c r="H26" i="1"/>
  <c r="H14" i="1"/>
  <c r="H27" i="1"/>
  <c r="H40" i="1"/>
  <c r="H33" i="1"/>
  <c r="H47" i="1"/>
  <c r="H39" i="1"/>
  <c r="H9" i="1"/>
  <c r="H34" i="1"/>
  <c r="H13" i="1"/>
  <c r="H24" i="1"/>
  <c r="H31" i="1"/>
  <c r="H42" i="1"/>
  <c r="H17" i="1"/>
  <c r="H48" i="1"/>
  <c r="H37" i="1"/>
  <c r="H61" i="1" l="1"/>
</calcChain>
</file>

<file path=xl/sharedStrings.xml><?xml version="1.0" encoding="utf-8"?>
<sst xmlns="http://schemas.openxmlformats.org/spreadsheetml/2006/main" count="162" uniqueCount="113">
  <si>
    <t>MATERIAL/MÃO DE OBRA</t>
  </si>
  <si>
    <t>CÓDIGO DA COMPOSIÇÃO</t>
  </si>
  <si>
    <t>01.01</t>
  </si>
  <si>
    <t xml:space="preserve">   ITEM   </t>
  </si>
  <si>
    <t xml:space="preserve">  QUANTIDADE  </t>
  </si>
  <si>
    <t xml:space="preserve">  UNIDADE  </t>
  </si>
  <si>
    <t xml:space="preserve">       TOTAL       </t>
  </si>
  <si>
    <t>% TOTAL</t>
  </si>
  <si>
    <t>DESCRIÇÃO</t>
  </si>
  <si>
    <t>m²</t>
  </si>
  <si>
    <t>m³</t>
  </si>
  <si>
    <t>VASO SANITARIO SIFONADO CONVENCIONAL COM LOUÇA BRANCA, INCLUSO CONJUNTO DE LIGAÇÃO PARA BACIA SANITÁRIA AJUSTÁVEL - FORNECIMENTO E INSTALAÇÃO. AF_10/2016</t>
  </si>
  <si>
    <t>un.</t>
  </si>
  <si>
    <t>VASO SANITARIO SIFONADO CONVENCIONAL PARA PCD SEM FURO FRONTAL COM LOUÇA BRANCA SEM ASSENTO, INCLUSO CONJUNTO DE LIGAÇÃO PARA BACIA SANITÁRIA AJUSTÁVEL - FORNECIMENTO E INSTALAÇÃO. AF_10/2016</t>
  </si>
  <si>
    <t>CHUVEIRO ELETRICO COMUM CORPO PLASTICO TIPO DUCHA, FORNECIMENTO E INSTALACAO</t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</si>
  <si>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</si>
  <si>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>BANCADA GRANITO CINZA POLIDO 0,50 X 0,60M, INCL. CUBA DE EMBUTIR OVAL LOUÇA BRANCA 35 X 50CM, VÁLVULA METAL CROMADO, SIFÃO FLEXÍVEL PVC, ENGATE 30CM FLEXÍVEL PLÁSTICO E TORNEIRA CROMADA DE MESA, PADRÃO POPULAR - FORNEC. E INSTALAÇÃO. AF_12/2013</t>
  </si>
  <si>
    <t>74234/1</t>
  </si>
  <si>
    <t>MICTORIO SIFONADO DE LOUCA BRANCA COM PERTENCES, COM REGISTRO DE PRESSAO 1/2" COM CANOPLA CROMADA ACABAMENTO SIMPLES E CONJUNTO PARA FIXACAO  - FORNECIMENTO E INSTALACAO</t>
  </si>
  <si>
    <t>SOLEIRA DE MARMORE BRANCO, LARGURA 15CM, ESPESSURA 3CM, ASSENTADA SOBRE ARGAMASSA TRACO 1:4 (CIMENTO E AREIA)</t>
  </si>
  <si>
    <t>m</t>
  </si>
  <si>
    <t>DEMOLIÇÃO DE ALVENARIA PARA QUALQUER TIPO DE BLOCO, DE FORMA MECANIZADA, SEM REAPROVEITAMENTO. AF_12/2017</t>
  </si>
  <si>
    <t>PAREDES - DEMOLIÇÃO DE REVESTIMENTO CERÂMICO, DE FORMA MECANIZADA COM MARTELETE, SEM REAPROVEITAMENTO. AF_12/2017</t>
  </si>
  <si>
    <t>PISO - DEMOLIÇÃO DE REVESTIMENTO CERÂMICO, DE FORMA MECANIZADA COM MARTELETE, SEM REAPROVEITAMENTO. AF_12/2017</t>
  </si>
  <si>
    <t>TOTAL ITEM 01</t>
  </si>
  <si>
    <t>DEMOLIÇÕES</t>
  </si>
  <si>
    <t>02.01</t>
  </si>
  <si>
    <t>02.02</t>
  </si>
  <si>
    <t>EQUIPAMENTOS HIDROSSANITÁRIOS</t>
  </si>
  <si>
    <t>BANCADAS E DIVISÓRIAS</t>
  </si>
  <si>
    <t>REVESTIMENTOS DE PISO E PAREDES</t>
  </si>
  <si>
    <t>TOTAL ITEM 02</t>
  </si>
  <si>
    <t>CONCRETO E ALVENARIA</t>
  </si>
  <si>
    <t>ESQUADRIAS</t>
  </si>
  <si>
    <t>03.04</t>
  </si>
  <si>
    <t>04.01</t>
  </si>
  <si>
    <t>04.02</t>
  </si>
  <si>
    <t>05.01</t>
  </si>
  <si>
    <t>05.02</t>
  </si>
  <si>
    <t>05.03</t>
  </si>
  <si>
    <t>06.01</t>
  </si>
  <si>
    <t>06.03</t>
  </si>
  <si>
    <t>02.03</t>
  </si>
  <si>
    <t>TOTAL ITEM 03</t>
  </si>
  <si>
    <t>TOTAL ITEM 04</t>
  </si>
  <si>
    <t>TOTAL ITEM 05</t>
  </si>
  <si>
    <t>TOTAL GERAL</t>
  </si>
  <si>
    <t>REMOÇÃO DE CABOS ELÉTRICOS, DE FORMA MANUAL, SEM REAPROVEITAMENTO. AF_12/2017</t>
  </si>
  <si>
    <t>REMOÇÃO DE TUBULAÇÕES (TUBOS E CONEXÕES) DE ÁGUA FRIA, DE FORMA MANUAL, SEM REAPROVEITAMENTO. AF_12/2017</t>
  </si>
  <si>
    <t>REMOÇÃO DE LOUÇAS, DE FORMA MANUAL, SEM REAPROVEITAMENTO. AF_12/2017</t>
  </si>
  <si>
    <t>REMOÇÃO DE LUMINÁRIAS, DE FORMA MANUAL, SEM REAPROVEITAMENTO. AF_12/2017</t>
  </si>
  <si>
    <t>REMOÇÃO DE METAIS SANITÁRIOS, DE FORMA MANUAL, SEM REAPROVEITAMENTO. AF_12/2017</t>
  </si>
  <si>
    <t>02.04</t>
  </si>
  <si>
    <t>CONCRETAGEM DE PILARES, FCK = 25 MPA,  COM USO DE BALDES EM EDIFICAÇÃO COM SEÇÃO MÉDIA DE PILARES MENOR OU IGUAL A 0,25 M² - LANÇAMENTO, ADENSAMENTO E ACABAMENTO. AF_12/2015</t>
  </si>
  <si>
    <t>02.05</t>
  </si>
  <si>
    <t>02.06</t>
  </si>
  <si>
    <t>02.07</t>
  </si>
  <si>
    <t>02.08</t>
  </si>
  <si>
    <t>-</t>
  </si>
  <si>
    <t>04.03</t>
  </si>
  <si>
    <t>BANCADA/ BANCA EM GRANITO, POLIDO, TIPO ANDORINHA/ QUARTZ/ CASTELO/ CORUMBA OU OUTROS EQUIVALENTES DA REGIAO, COM CUBA INOX, FORMATO *120 X 60* CM, E=  *2* CM</t>
  </si>
  <si>
    <t>TOTAL ITEM 06</t>
  </si>
  <si>
    <t>05.04</t>
  </si>
  <si>
    <t>07.01</t>
  </si>
  <si>
    <t>TROCADOR DE FRALDAS FÁCIL, COR CREME OU BRANCO, COLCHONETE PARA FORRAÇÃO DA MESA DO TROCADOR, EM NYLON IMPERMEÁVEL COM FORRO DE ESPUMA COM 10 MM DE ESPESSURA, COR AZUL, E FERRAGEM DE INSTALAÇÃO E INSTRUÇÕES DE INSTALAÇÃO E MANUTENÇÃO (FORNECIMENTO E ENTREGA).</t>
  </si>
  <si>
    <t>DOMOS INDIVIDUAL EM ACRILICO BRANCO *95 X 95* CM, SEM INSTALACAO (1,00x1,00m).</t>
  </si>
  <si>
    <t>ACESSÓRIOS</t>
  </si>
  <si>
    <t>07.02</t>
  </si>
  <si>
    <t>07.03</t>
  </si>
  <si>
    <t>TOALHEIRO PLASTICO TIPO DISPENSER PARA PAPEL TOALHA INTERFOLHADO</t>
  </si>
  <si>
    <t>SABONETEIRA PLASTICA TIPO DISPENSER PARA SABONETE LIQUIDO COM RESERVATORIO 800 A 1500 ML</t>
  </si>
  <si>
    <t>PAPELEIRA PLASTICA TIPO DISPENSER PARA PAPEL HIGIENICO ROLAO</t>
  </si>
  <si>
    <t>SABONETEIRA DE PAREDE EM METAL CROMADO</t>
  </si>
  <si>
    <t>04.04</t>
  </si>
  <si>
    <t>BANCADA/ BANCA EM MARMORE, POLIDO, BRANCO COMUM, E= *3* CM</t>
  </si>
  <si>
    <t>08.01</t>
  </si>
  <si>
    <t>08.02</t>
  </si>
  <si>
    <t>TOTAL ITEM 07</t>
  </si>
  <si>
    <t>TOTAL ITEM 08</t>
  </si>
  <si>
    <t>INSTALAÇÕES ELÉTRICAS (FIAÇÕES, TUBULAÇÕES, DISJUNTORES, QUADROS, ESPELHOS, LUMINÁRIAS, PONTOS DE TOMADAS DE USO GERAL E ESPECÍFICO).</t>
  </si>
  <si>
    <t>INSTALAÇÕES HIDRÁULICAS (TUBULAÇÕES DE ABASTECIMENTO DE ÁGUA FRIA, E TUBULAÇÕES COLETORAS DE ESGOTO).</t>
  </si>
  <si>
    <t>INSTALAÇÕES</t>
  </si>
  <si>
    <t>04.05</t>
  </si>
  <si>
    <t>08.03</t>
  </si>
  <si>
    <t>08.04</t>
  </si>
  <si>
    <t>08.05</t>
  </si>
  <si>
    <t>09.01</t>
  </si>
  <si>
    <t>09.02</t>
  </si>
  <si>
    <t>ALVENARIA DE VEDAÇÃO DE BLOCOS VAZADOS DE CONCRETO DE 14X19X39CM (ESPESSURA 14CM) DE PAREDES COM ÁREA LÍQUIDA MAIOR OU IGUAL A 6M² COM VÃOS E ARGAMASSA DE ASSENTAMENTO COM PREPARO EM BETONEIRA. AF_06/2014</t>
  </si>
  <si>
    <t>PROJETO</t>
  </si>
  <si>
    <t>03.01</t>
  </si>
  <si>
    <t>03.02</t>
  </si>
  <si>
    <t>03.03</t>
  </si>
  <si>
    <t>TOTAL ITEM 09</t>
  </si>
  <si>
    <t>07.04</t>
  </si>
  <si>
    <t>kg</t>
  </si>
  <si>
    <t>ACO CA-50, 12,5 MM, VERGALHAO</t>
  </si>
  <si>
    <t>REVESTIMENTO CERÂMICO PARA PAREDES INTERNAS COM PLACAS TIPO ESMALTADA PADRÃO POPULAR DE DIMENSÕES 20X20 CM APLICADAS EM AMBIENTES DE ÁREA MAIOR QUE 5 M2 NA ALTURA INTEIRA DAS PAREDES. AF_06/2014</t>
  </si>
  <si>
    <t>REVESTIMENTO CERÂMICO PARA PAREDES EXTERNAS EM PASTILHAS DE PORCELANA 5 X 5 CM (PLACAS DE 30 X 30 CM), ALINHADAS A PRUMO, APLICADO EM PANOS SEM VÃOS. AF_06/2014</t>
  </si>
  <si>
    <t>PISO EM GRANILITE, MARMORITE OU GRANITINA ESPESSURA 8 MM, INCLUSO JUNTAS DE DILATACAO PLASTICAS</t>
  </si>
  <si>
    <t>01.02</t>
  </si>
  <si>
    <t>PROJETO HIDRÁULICO</t>
  </si>
  <si>
    <t>PROJETO ELÉTRICO</t>
  </si>
  <si>
    <t>CONCRETAGEM DE VIGAS E LAJES, FCK=20 MPA, PARA LAJES MACIÇAS OU NERVURADAS COM USO DE BOMBA EM EDIFICAÇÃO COM ÁREA MÉDIA DE LAJES MAIOR QUE 20 M² - LANÇAMENTO, ADENSAMENTO E ACABAMENTO. AF_12/2015</t>
  </si>
  <si>
    <t>03.05</t>
  </si>
  <si>
    <t>ACERTO DA NÍVEL DO PISO - ALVENARIA DE VEDAÇÃO DE BLOCOS VAZADOS DE CONCRETO DE 14X19X39CM (ESPESSURA 14CM) DE PAREDES COM ÁREA LÍQUIDA MAIOR OU IGUAL A 6M² COM VÃOS E ARGAMASSA DE ASSENTAMENTO COM PREPARO EM BETONEIRA. AF_06/2014</t>
  </si>
  <si>
    <t>SINAPI
MAIO 2018</t>
  </si>
  <si>
    <t>DIVISORIA EM GRANITO POLIDO - FORNECIMENTO E INSTALAÇÃO - INCLUSIVE FERRAGENS</t>
  </si>
  <si>
    <t>PORTA EM ALUMÍNIO TIPO VENEZIANA - FORNECIMENTO E INSTALAÇÃO - INCLUSIVE GUARNIÇÕES</t>
  </si>
  <si>
    <t>JANELA DE ALUMÍNIO DO TIPO MAXIM-AR - FORNECIMENTO E INSTALAÇÃO - INCLUSIVE VIDROS</t>
  </si>
  <si>
    <t>PREÇO UNITÁRIO
(COM B.D.I.)</t>
  </si>
  <si>
    <t>06.02</t>
  </si>
  <si>
    <t>ANEXO C - PLANILHA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</si>
</sst>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#,##0.00;[Red]&quot;R$&quot;#,##0.00"/>
    <numFmt numFmtId="165" formatCode="00"/>
    <numFmt numFmtId="166" formatCode="&quot;R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>
      <alignment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view="pageBreakPreview" topLeftCell="B1" zoomScaleNormal="100" zoomScaleSheetLayoutView="100" workbookViewId="0">
      <pane ySplit="3" topLeftCell="A31" activePane="bottomLeft" state="frozen"/>
      <selection pane="bottomLeft" sqref="A1:H1"/>
    </sheetView>
  </sheetViews>
  <sheetFormatPr defaultRowHeight="15" x14ac:dyDescent="0.2"/>
  <cols>
    <col min="1" max="1" width="10.140625" style="17" bestFit="1" customWidth="1"/>
    <col min="2" max="2" width="17.140625" style="17" bestFit="1" customWidth="1"/>
    <col min="3" max="3" width="112.140625" style="17" customWidth="1"/>
    <col min="4" max="4" width="19.140625" style="18" bestFit="1" customWidth="1"/>
    <col min="5" max="5" width="14.28515625" style="17" bestFit="1" customWidth="1"/>
    <col min="6" max="6" width="21.42578125" style="17" bestFit="1" customWidth="1"/>
    <col min="7" max="7" width="17.85546875" style="17" bestFit="1" customWidth="1"/>
    <col min="8" max="8" width="11.7109375" style="1" bestFit="1" customWidth="1"/>
    <col min="9" max="16384" width="9.140625" style="17"/>
  </cols>
  <sheetData>
    <row r="1" spans="1:8" s="15" customFormat="1" ht="15.75" x14ac:dyDescent="0.2">
      <c r="A1" s="25" t="s">
        <v>112</v>
      </c>
      <c r="B1" s="25"/>
      <c r="C1" s="25"/>
      <c r="D1" s="25"/>
      <c r="E1" s="25"/>
      <c r="F1" s="25"/>
      <c r="G1" s="25"/>
      <c r="H1" s="25"/>
    </row>
    <row r="2" spans="1:8" s="16" customFormat="1" ht="15.75" x14ac:dyDescent="0.25">
      <c r="A2" s="27" t="s">
        <v>3</v>
      </c>
      <c r="B2" s="28" t="s">
        <v>106</v>
      </c>
      <c r="C2" s="27" t="s">
        <v>8</v>
      </c>
      <c r="D2" s="29" t="s">
        <v>4</v>
      </c>
      <c r="E2" s="27" t="s">
        <v>5</v>
      </c>
      <c r="F2" s="27" t="s">
        <v>0</v>
      </c>
      <c r="G2" s="27"/>
      <c r="H2" s="27"/>
    </row>
    <row r="3" spans="1:8" s="16" customFormat="1" ht="31.5" x14ac:dyDescent="0.25">
      <c r="A3" s="27"/>
      <c r="B3" s="27"/>
      <c r="C3" s="27"/>
      <c r="D3" s="29"/>
      <c r="E3" s="27"/>
      <c r="F3" s="24" t="s">
        <v>110</v>
      </c>
      <c r="G3" s="23" t="s">
        <v>6</v>
      </c>
      <c r="H3" s="10" t="s">
        <v>7</v>
      </c>
    </row>
    <row r="4" spans="1:8" s="16" customFormat="1" ht="31.5" x14ac:dyDescent="0.25">
      <c r="A4" s="13">
        <v>1</v>
      </c>
      <c r="B4" s="14" t="s">
        <v>1</v>
      </c>
      <c r="C4" s="26" t="s">
        <v>89</v>
      </c>
      <c r="D4" s="26"/>
      <c r="E4" s="26"/>
      <c r="F4" s="26"/>
      <c r="G4" s="26"/>
      <c r="H4" s="26"/>
    </row>
    <row r="5" spans="1:8" s="16" customFormat="1" ht="15.75" x14ac:dyDescent="0.25">
      <c r="A5" s="6" t="s">
        <v>2</v>
      </c>
      <c r="B5" s="6" t="s">
        <v>58</v>
      </c>
      <c r="C5" s="7" t="s">
        <v>101</v>
      </c>
      <c r="D5" s="8">
        <v>128.55000000000001</v>
      </c>
      <c r="E5" s="6" t="s">
        <v>9</v>
      </c>
      <c r="F5" s="5"/>
      <c r="G5" s="3">
        <f t="shared" ref="G5:G6" si="0">D5*F5</f>
        <v>0</v>
      </c>
      <c r="H5" s="4" t="e">
        <f>G5/$G$61</f>
        <v>#DIV/0!</v>
      </c>
    </row>
    <row r="6" spans="1:8" s="16" customFormat="1" ht="15.75" x14ac:dyDescent="0.25">
      <c r="A6" s="6" t="s">
        <v>100</v>
      </c>
      <c r="B6" s="6" t="s">
        <v>58</v>
      </c>
      <c r="C6" s="7" t="s">
        <v>102</v>
      </c>
      <c r="D6" s="8">
        <v>128.55000000000001</v>
      </c>
      <c r="E6" s="6" t="s">
        <v>9</v>
      </c>
      <c r="F6" s="5"/>
      <c r="G6" s="3">
        <f t="shared" si="0"/>
        <v>0</v>
      </c>
      <c r="H6" s="4" t="e">
        <f>G6/$G$61</f>
        <v>#DIV/0!</v>
      </c>
    </row>
    <row r="7" spans="1:8" s="16" customFormat="1" ht="15.75" x14ac:dyDescent="0.25">
      <c r="A7" s="30"/>
      <c r="B7" s="30"/>
      <c r="C7" s="30"/>
      <c r="D7" s="30"/>
      <c r="E7" s="30"/>
      <c r="F7" s="11" t="s">
        <v>24</v>
      </c>
      <c r="G7" s="12">
        <f>SUM(G5:G6)</f>
        <v>0</v>
      </c>
      <c r="H7" s="2" t="e">
        <f>G7/$G$61</f>
        <v>#DIV/0!</v>
      </c>
    </row>
    <row r="8" spans="1:8" ht="31.5" x14ac:dyDescent="0.2">
      <c r="A8" s="13">
        <v>2</v>
      </c>
      <c r="B8" s="14" t="s">
        <v>1</v>
      </c>
      <c r="C8" s="26" t="s">
        <v>25</v>
      </c>
      <c r="D8" s="26"/>
      <c r="E8" s="26"/>
      <c r="F8" s="26"/>
      <c r="G8" s="26"/>
      <c r="H8" s="26"/>
    </row>
    <row r="9" spans="1:8" ht="30" x14ac:dyDescent="0.2">
      <c r="A9" s="6" t="s">
        <v>26</v>
      </c>
      <c r="B9" s="6">
        <v>97625</v>
      </c>
      <c r="C9" s="7" t="s">
        <v>21</v>
      </c>
      <c r="D9" s="8">
        <v>18.102</v>
      </c>
      <c r="E9" s="6" t="s">
        <v>10</v>
      </c>
      <c r="F9" s="5"/>
      <c r="G9" s="3">
        <f>D9*F9</f>
        <v>0</v>
      </c>
      <c r="H9" s="4" t="e">
        <f t="shared" ref="H9:H17" si="1">G9/$G$61</f>
        <v>#DIV/0!</v>
      </c>
    </row>
    <row r="10" spans="1:8" ht="30" x14ac:dyDescent="0.2">
      <c r="A10" s="6" t="s">
        <v>27</v>
      </c>
      <c r="B10" s="6">
        <v>97634</v>
      </c>
      <c r="C10" s="7" t="s">
        <v>22</v>
      </c>
      <c r="D10" s="8">
        <v>139.80000000000001</v>
      </c>
      <c r="E10" s="6" t="s">
        <v>9</v>
      </c>
      <c r="F10" s="5"/>
      <c r="G10" s="3">
        <f t="shared" ref="G10:G11" si="2">D10*F10</f>
        <v>0</v>
      </c>
      <c r="H10" s="4" t="e">
        <f t="shared" si="1"/>
        <v>#DIV/0!</v>
      </c>
    </row>
    <row r="11" spans="1:8" ht="30" x14ac:dyDescent="0.2">
      <c r="A11" s="6" t="s">
        <v>42</v>
      </c>
      <c r="B11" s="6">
        <v>97634</v>
      </c>
      <c r="C11" s="7" t="s">
        <v>23</v>
      </c>
      <c r="D11" s="8">
        <v>101.21550000000001</v>
      </c>
      <c r="E11" s="6" t="s">
        <v>9</v>
      </c>
      <c r="F11" s="5"/>
      <c r="G11" s="3">
        <f t="shared" si="2"/>
        <v>0</v>
      </c>
      <c r="H11" s="4" t="e">
        <f t="shared" si="1"/>
        <v>#DIV/0!</v>
      </c>
    </row>
    <row r="12" spans="1:8" x14ac:dyDescent="0.2">
      <c r="A12" s="6" t="s">
        <v>52</v>
      </c>
      <c r="B12" s="6">
        <v>97661</v>
      </c>
      <c r="C12" s="7" t="s">
        <v>47</v>
      </c>
      <c r="D12" s="8">
        <v>100</v>
      </c>
      <c r="E12" s="6" t="s">
        <v>20</v>
      </c>
      <c r="F12" s="5"/>
      <c r="G12" s="3">
        <f t="shared" ref="G12:G14" si="3">D12*F12</f>
        <v>0</v>
      </c>
      <c r="H12" s="4" t="e">
        <f t="shared" si="1"/>
        <v>#DIV/0!</v>
      </c>
    </row>
    <row r="13" spans="1:8" ht="30" x14ac:dyDescent="0.2">
      <c r="A13" s="6" t="s">
        <v>54</v>
      </c>
      <c r="B13" s="6">
        <v>97662</v>
      </c>
      <c r="C13" s="7" t="s">
        <v>48</v>
      </c>
      <c r="D13" s="8">
        <v>100</v>
      </c>
      <c r="E13" s="6" t="s">
        <v>20</v>
      </c>
      <c r="F13" s="5"/>
      <c r="G13" s="3">
        <f t="shared" si="3"/>
        <v>0</v>
      </c>
      <c r="H13" s="4" t="e">
        <f t="shared" si="1"/>
        <v>#DIV/0!</v>
      </c>
    </row>
    <row r="14" spans="1:8" x14ac:dyDescent="0.2">
      <c r="A14" s="6" t="s">
        <v>55</v>
      </c>
      <c r="B14" s="6">
        <v>97663</v>
      </c>
      <c r="C14" s="7" t="s">
        <v>49</v>
      </c>
      <c r="D14" s="8">
        <v>28</v>
      </c>
      <c r="E14" s="6" t="s">
        <v>12</v>
      </c>
      <c r="F14" s="5"/>
      <c r="G14" s="3">
        <f t="shared" si="3"/>
        <v>0</v>
      </c>
      <c r="H14" s="4" t="e">
        <f t="shared" si="1"/>
        <v>#DIV/0!</v>
      </c>
    </row>
    <row r="15" spans="1:8" x14ac:dyDescent="0.2">
      <c r="A15" s="6" t="s">
        <v>56</v>
      </c>
      <c r="B15" s="6">
        <v>97665</v>
      </c>
      <c r="C15" s="7" t="s">
        <v>50</v>
      </c>
      <c r="D15" s="8">
        <v>4</v>
      </c>
      <c r="E15" s="6" t="s">
        <v>12</v>
      </c>
      <c r="F15" s="5"/>
      <c r="G15" s="3">
        <f t="shared" ref="G15:G16" si="4">D15*F15</f>
        <v>0</v>
      </c>
      <c r="H15" s="4" t="e">
        <f t="shared" si="1"/>
        <v>#DIV/0!</v>
      </c>
    </row>
    <row r="16" spans="1:8" x14ac:dyDescent="0.2">
      <c r="A16" s="6" t="s">
        <v>57</v>
      </c>
      <c r="B16" s="6">
        <v>97666</v>
      </c>
      <c r="C16" s="7" t="s">
        <v>51</v>
      </c>
      <c r="D16" s="8">
        <v>32</v>
      </c>
      <c r="E16" s="6" t="s">
        <v>12</v>
      </c>
      <c r="F16" s="5"/>
      <c r="G16" s="3">
        <f t="shared" si="4"/>
        <v>0</v>
      </c>
      <c r="H16" s="4" t="e">
        <f t="shared" si="1"/>
        <v>#DIV/0!</v>
      </c>
    </row>
    <row r="17" spans="1:8" ht="15.75" x14ac:dyDescent="0.2">
      <c r="A17" s="30"/>
      <c r="B17" s="30"/>
      <c r="C17" s="30"/>
      <c r="D17" s="30"/>
      <c r="E17" s="30"/>
      <c r="F17" s="11" t="s">
        <v>31</v>
      </c>
      <c r="G17" s="12">
        <f>SUM(G9:G16)</f>
        <v>0</v>
      </c>
      <c r="H17" s="2" t="e">
        <f t="shared" si="1"/>
        <v>#DIV/0!</v>
      </c>
    </row>
    <row r="18" spans="1:8" ht="31.5" x14ac:dyDescent="0.2">
      <c r="A18" s="13">
        <v>3</v>
      </c>
      <c r="B18" s="14" t="s">
        <v>1</v>
      </c>
      <c r="C18" s="26" t="s">
        <v>32</v>
      </c>
      <c r="D18" s="26"/>
      <c r="E18" s="26"/>
      <c r="F18" s="26"/>
      <c r="G18" s="26"/>
      <c r="H18" s="26"/>
    </row>
    <row r="19" spans="1:8" ht="45" x14ac:dyDescent="0.2">
      <c r="A19" s="6" t="s">
        <v>90</v>
      </c>
      <c r="B19" s="6">
        <v>92718</v>
      </c>
      <c r="C19" s="7" t="s">
        <v>53</v>
      </c>
      <c r="D19" s="8">
        <v>1</v>
      </c>
      <c r="E19" s="6" t="s">
        <v>10</v>
      </c>
      <c r="F19" s="5"/>
      <c r="G19" s="3">
        <f t="shared" ref="G19" si="5">D19*F19</f>
        <v>0</v>
      </c>
      <c r="H19" s="4" t="e">
        <f t="shared" ref="H19:H24" si="6">G19/$G$61</f>
        <v>#DIV/0!</v>
      </c>
    </row>
    <row r="20" spans="1:8" ht="45" x14ac:dyDescent="0.2">
      <c r="A20" s="6" t="s">
        <v>91</v>
      </c>
      <c r="B20" s="6">
        <v>92726</v>
      </c>
      <c r="C20" s="7" t="s">
        <v>103</v>
      </c>
      <c r="D20" s="8">
        <v>10</v>
      </c>
      <c r="E20" s="6" t="s">
        <v>10</v>
      </c>
      <c r="F20" s="5"/>
      <c r="G20" s="3">
        <f t="shared" ref="G20:G23" si="7">D20*F20</f>
        <v>0</v>
      </c>
      <c r="H20" s="4" t="e">
        <f t="shared" si="6"/>
        <v>#DIV/0!</v>
      </c>
    </row>
    <row r="21" spans="1:8" x14ac:dyDescent="0.2">
      <c r="A21" s="6" t="s">
        <v>92</v>
      </c>
      <c r="B21" s="6">
        <v>31</v>
      </c>
      <c r="C21" s="7" t="s">
        <v>96</v>
      </c>
      <c r="D21" s="8">
        <v>2900</v>
      </c>
      <c r="E21" s="6" t="s">
        <v>95</v>
      </c>
      <c r="F21" s="5"/>
      <c r="G21" s="3">
        <f t="shared" si="7"/>
        <v>0</v>
      </c>
      <c r="H21" s="4" t="e">
        <f t="shared" si="6"/>
        <v>#DIV/0!</v>
      </c>
    </row>
    <row r="22" spans="1:8" ht="45" x14ac:dyDescent="0.2">
      <c r="A22" s="6" t="s">
        <v>34</v>
      </c>
      <c r="B22" s="6">
        <v>87467</v>
      </c>
      <c r="C22" s="7" t="s">
        <v>88</v>
      </c>
      <c r="D22" s="8">
        <v>146.91999999999999</v>
      </c>
      <c r="E22" s="6" t="s">
        <v>9</v>
      </c>
      <c r="F22" s="5"/>
      <c r="G22" s="3">
        <f t="shared" si="7"/>
        <v>0</v>
      </c>
      <c r="H22" s="4" t="e">
        <f t="shared" si="6"/>
        <v>#DIV/0!</v>
      </c>
    </row>
    <row r="23" spans="1:8" ht="45" x14ac:dyDescent="0.2">
      <c r="A23" s="6" t="s">
        <v>104</v>
      </c>
      <c r="B23" s="6">
        <v>87467</v>
      </c>
      <c r="C23" s="7" t="s">
        <v>105</v>
      </c>
      <c r="D23" s="8">
        <v>34.08</v>
      </c>
      <c r="E23" s="6" t="s">
        <v>9</v>
      </c>
      <c r="F23" s="5"/>
      <c r="G23" s="3">
        <f t="shared" si="7"/>
        <v>0</v>
      </c>
      <c r="H23" s="4" t="e">
        <f t="shared" si="6"/>
        <v>#DIV/0!</v>
      </c>
    </row>
    <row r="24" spans="1:8" ht="15.75" x14ac:dyDescent="0.2">
      <c r="A24" s="30"/>
      <c r="B24" s="30"/>
      <c r="C24" s="30"/>
      <c r="D24" s="30"/>
      <c r="E24" s="30"/>
      <c r="F24" s="11" t="s">
        <v>43</v>
      </c>
      <c r="G24" s="12">
        <f>SUM(G19:G23)</f>
        <v>0</v>
      </c>
      <c r="H24" s="2" t="e">
        <f t="shared" si="6"/>
        <v>#DIV/0!</v>
      </c>
    </row>
    <row r="25" spans="1:8" ht="31.5" x14ac:dyDescent="0.2">
      <c r="A25" s="13">
        <v>4</v>
      </c>
      <c r="B25" s="14" t="s">
        <v>1</v>
      </c>
      <c r="C25" s="26" t="s">
        <v>28</v>
      </c>
      <c r="D25" s="26"/>
      <c r="E25" s="26"/>
      <c r="F25" s="26"/>
      <c r="G25" s="26"/>
      <c r="H25" s="26"/>
    </row>
    <row r="26" spans="1:8" ht="30" x14ac:dyDescent="0.2">
      <c r="A26" s="6" t="s">
        <v>35</v>
      </c>
      <c r="B26" s="6">
        <v>95470</v>
      </c>
      <c r="C26" s="7" t="s">
        <v>11</v>
      </c>
      <c r="D26" s="8">
        <v>15</v>
      </c>
      <c r="E26" s="6" t="s">
        <v>12</v>
      </c>
      <c r="F26" s="5"/>
      <c r="G26" s="3">
        <f t="shared" ref="G26:G47" si="8">D26*F26</f>
        <v>0</v>
      </c>
      <c r="H26" s="4" t="e">
        <f t="shared" ref="H26:H31" si="9">G26/$G$61</f>
        <v>#DIV/0!</v>
      </c>
    </row>
    <row r="27" spans="1:8" ht="45" x14ac:dyDescent="0.2">
      <c r="A27" s="6" t="s">
        <v>36</v>
      </c>
      <c r="B27" s="6">
        <v>95472</v>
      </c>
      <c r="C27" s="7" t="s">
        <v>13</v>
      </c>
      <c r="D27" s="8">
        <v>2</v>
      </c>
      <c r="E27" s="6" t="s">
        <v>12</v>
      </c>
      <c r="F27" s="5"/>
      <c r="G27" s="3">
        <f t="shared" si="8"/>
        <v>0</v>
      </c>
      <c r="H27" s="4" t="e">
        <f t="shared" si="9"/>
        <v>#DIV/0!</v>
      </c>
    </row>
    <row r="28" spans="1:8" ht="45" x14ac:dyDescent="0.2">
      <c r="A28" s="6" t="s">
        <v>59</v>
      </c>
      <c r="B28" s="6" t="s">
        <v>17</v>
      </c>
      <c r="C28" s="7" t="s">
        <v>18</v>
      </c>
      <c r="D28" s="8">
        <v>10</v>
      </c>
      <c r="E28" s="6" t="s">
        <v>12</v>
      </c>
      <c r="F28" s="5"/>
      <c r="G28" s="3">
        <f t="shared" si="8"/>
        <v>0</v>
      </c>
      <c r="H28" s="4" t="e">
        <f t="shared" si="9"/>
        <v>#DIV/0!</v>
      </c>
    </row>
    <row r="29" spans="1:8" x14ac:dyDescent="0.2">
      <c r="A29" s="6" t="s">
        <v>73</v>
      </c>
      <c r="B29" s="6">
        <v>9535</v>
      </c>
      <c r="C29" s="7" t="s">
        <v>14</v>
      </c>
      <c r="D29" s="8">
        <v>6</v>
      </c>
      <c r="E29" s="6" t="s">
        <v>12</v>
      </c>
      <c r="F29" s="5"/>
      <c r="G29" s="3">
        <f t="shared" si="8"/>
        <v>0</v>
      </c>
      <c r="H29" s="4" t="e">
        <f t="shared" si="9"/>
        <v>#DIV/0!</v>
      </c>
    </row>
    <row r="30" spans="1:8" ht="45" x14ac:dyDescent="0.2">
      <c r="A30" s="6" t="s">
        <v>82</v>
      </c>
      <c r="B30" s="6">
        <v>86943</v>
      </c>
      <c r="C30" s="7" t="s">
        <v>15</v>
      </c>
      <c r="D30" s="8">
        <v>2</v>
      </c>
      <c r="E30" s="6" t="s">
        <v>12</v>
      </c>
      <c r="F30" s="5"/>
      <c r="G30" s="3">
        <f>D30*F30</f>
        <v>0</v>
      </c>
      <c r="H30" s="4" t="e">
        <f t="shared" si="9"/>
        <v>#DIV/0!</v>
      </c>
    </row>
    <row r="31" spans="1:8" ht="15.75" x14ac:dyDescent="0.2">
      <c r="A31" s="30"/>
      <c r="B31" s="30"/>
      <c r="C31" s="30"/>
      <c r="D31" s="30"/>
      <c r="E31" s="30"/>
      <c r="F31" s="11" t="s">
        <v>44</v>
      </c>
      <c r="G31" s="12">
        <f>SUM(G26:G30)</f>
        <v>0</v>
      </c>
      <c r="H31" s="2" t="e">
        <f t="shared" si="9"/>
        <v>#DIV/0!</v>
      </c>
    </row>
    <row r="32" spans="1:8" ht="31.5" x14ac:dyDescent="0.2">
      <c r="A32" s="13">
        <v>5</v>
      </c>
      <c r="B32" s="14" t="s">
        <v>1</v>
      </c>
      <c r="C32" s="26" t="s">
        <v>29</v>
      </c>
      <c r="D32" s="26"/>
      <c r="E32" s="26"/>
      <c r="F32" s="26"/>
      <c r="G32" s="26"/>
      <c r="H32" s="26"/>
    </row>
    <row r="33" spans="1:8" x14ac:dyDescent="0.2">
      <c r="A33" s="6" t="s">
        <v>37</v>
      </c>
      <c r="B33" s="6" t="s">
        <v>58</v>
      </c>
      <c r="C33" s="7" t="s">
        <v>107</v>
      </c>
      <c r="D33" s="8">
        <v>93.579599999999999</v>
      </c>
      <c r="E33" s="6" t="s">
        <v>9</v>
      </c>
      <c r="F33" s="5"/>
      <c r="G33" s="3">
        <f t="shared" si="8"/>
        <v>0</v>
      </c>
      <c r="H33" s="4" t="e">
        <f>G33/$G$61</f>
        <v>#DIV/0!</v>
      </c>
    </row>
    <row r="34" spans="1:8" ht="60" x14ac:dyDescent="0.2">
      <c r="A34" s="6" t="s">
        <v>38</v>
      </c>
      <c r="B34" s="6">
        <v>93396</v>
      </c>
      <c r="C34" s="7" t="s">
        <v>16</v>
      </c>
      <c r="D34" s="8">
        <v>14</v>
      </c>
      <c r="E34" s="6" t="s">
        <v>12</v>
      </c>
      <c r="F34" s="5"/>
      <c r="G34" s="3">
        <f t="shared" si="8"/>
        <v>0</v>
      </c>
      <c r="H34" s="4" t="e">
        <f>G34/$G$61</f>
        <v>#DIV/0!</v>
      </c>
    </row>
    <row r="35" spans="1:8" ht="30" x14ac:dyDescent="0.2">
      <c r="A35" s="6" t="s">
        <v>39</v>
      </c>
      <c r="B35" s="6">
        <v>38364</v>
      </c>
      <c r="C35" s="7" t="s">
        <v>60</v>
      </c>
      <c r="D35" s="8">
        <v>2</v>
      </c>
      <c r="E35" s="6" t="s">
        <v>12</v>
      </c>
      <c r="F35" s="5"/>
      <c r="G35" s="3">
        <f t="shared" si="8"/>
        <v>0</v>
      </c>
      <c r="H35" s="4" t="e">
        <f>G35/$G$61</f>
        <v>#DIV/0!</v>
      </c>
    </row>
    <row r="36" spans="1:8" x14ac:dyDescent="0.2">
      <c r="A36" s="6" t="s">
        <v>62</v>
      </c>
      <c r="B36" s="6">
        <v>11692</v>
      </c>
      <c r="C36" s="7" t="s">
        <v>74</v>
      </c>
      <c r="D36" s="8">
        <v>1.1000000000000001</v>
      </c>
      <c r="E36" s="6" t="s">
        <v>9</v>
      </c>
      <c r="F36" s="5"/>
      <c r="G36" s="3">
        <f t="shared" ref="G36" si="10">D36*F36</f>
        <v>0</v>
      </c>
      <c r="H36" s="4" t="e">
        <f>G36/$G$61</f>
        <v>#DIV/0!</v>
      </c>
    </row>
    <row r="37" spans="1:8" ht="15.75" x14ac:dyDescent="0.2">
      <c r="A37" s="30"/>
      <c r="B37" s="30"/>
      <c r="C37" s="30"/>
      <c r="D37" s="30"/>
      <c r="E37" s="30"/>
      <c r="F37" s="11" t="s">
        <v>45</v>
      </c>
      <c r="G37" s="12">
        <f>SUM(G33:G36)</f>
        <v>0</v>
      </c>
      <c r="H37" s="2" t="e">
        <f>G37/$G$61</f>
        <v>#DIV/0!</v>
      </c>
    </row>
    <row r="38" spans="1:8" ht="31.5" x14ac:dyDescent="0.2">
      <c r="A38" s="13">
        <v>6</v>
      </c>
      <c r="B38" s="14" t="s">
        <v>1</v>
      </c>
      <c r="C38" s="26" t="s">
        <v>33</v>
      </c>
      <c r="D38" s="26"/>
      <c r="E38" s="26"/>
      <c r="F38" s="26"/>
      <c r="G38" s="26"/>
      <c r="H38" s="26"/>
    </row>
    <row r="39" spans="1:8" x14ac:dyDescent="0.2">
      <c r="A39" s="6" t="s">
        <v>40</v>
      </c>
      <c r="B39" s="6" t="s">
        <v>58</v>
      </c>
      <c r="C39" s="7" t="s">
        <v>109</v>
      </c>
      <c r="D39" s="8">
        <v>8.16</v>
      </c>
      <c r="E39" s="6" t="s">
        <v>9</v>
      </c>
      <c r="F39" s="5"/>
      <c r="G39" s="3">
        <f t="shared" si="8"/>
        <v>0</v>
      </c>
      <c r="H39" s="4" t="e">
        <f>G39/$G$61</f>
        <v>#DIV/0!</v>
      </c>
    </row>
    <row r="40" spans="1:8" ht="30" x14ac:dyDescent="0.2">
      <c r="A40" s="6" t="s">
        <v>111</v>
      </c>
      <c r="B40" s="6" t="s">
        <v>58</v>
      </c>
      <c r="C40" s="7" t="s">
        <v>108</v>
      </c>
      <c r="D40" s="8">
        <v>28.44</v>
      </c>
      <c r="E40" s="6" t="s">
        <v>9</v>
      </c>
      <c r="F40" s="5"/>
      <c r="G40" s="3">
        <f t="shared" si="8"/>
        <v>0</v>
      </c>
      <c r="H40" s="4" t="e">
        <f>G40/$G$61</f>
        <v>#DIV/0!</v>
      </c>
    </row>
    <row r="41" spans="1:8" x14ac:dyDescent="0.2">
      <c r="A41" s="6" t="s">
        <v>41</v>
      </c>
      <c r="B41" s="6" t="s">
        <v>58</v>
      </c>
      <c r="C41" s="7" t="s">
        <v>65</v>
      </c>
      <c r="D41" s="8">
        <v>4</v>
      </c>
      <c r="E41" s="6" t="s">
        <v>12</v>
      </c>
      <c r="F41" s="5"/>
      <c r="G41" s="3">
        <f>D41*F41</f>
        <v>0</v>
      </c>
      <c r="H41" s="4" t="e">
        <f>G41/$G$61</f>
        <v>#DIV/0!</v>
      </c>
    </row>
    <row r="42" spans="1:8" ht="15.75" x14ac:dyDescent="0.2">
      <c r="A42" s="30"/>
      <c r="B42" s="30"/>
      <c r="C42" s="30"/>
      <c r="D42" s="30"/>
      <c r="E42" s="30"/>
      <c r="F42" s="11" t="s">
        <v>61</v>
      </c>
      <c r="G42" s="12">
        <f>SUM(G39:G41)</f>
        <v>0</v>
      </c>
      <c r="H42" s="2" t="e">
        <f>G42/$G$61</f>
        <v>#DIV/0!</v>
      </c>
    </row>
    <row r="43" spans="1:8" ht="31.5" x14ac:dyDescent="0.2">
      <c r="A43" s="13">
        <v>7</v>
      </c>
      <c r="B43" s="14" t="s">
        <v>1</v>
      </c>
      <c r="C43" s="26" t="s">
        <v>30</v>
      </c>
      <c r="D43" s="26"/>
      <c r="E43" s="26"/>
      <c r="F43" s="26"/>
      <c r="G43" s="26"/>
      <c r="H43" s="26"/>
    </row>
    <row r="44" spans="1:8" ht="30" x14ac:dyDescent="0.2">
      <c r="A44" s="6" t="s">
        <v>63</v>
      </c>
      <c r="B44" s="6">
        <v>84161</v>
      </c>
      <c r="C44" s="7" t="s">
        <v>19</v>
      </c>
      <c r="D44" s="8">
        <v>4.8</v>
      </c>
      <c r="E44" s="6" t="s">
        <v>20</v>
      </c>
      <c r="F44" s="5"/>
      <c r="G44" s="3">
        <f t="shared" si="8"/>
        <v>0</v>
      </c>
      <c r="H44" s="4" t="e">
        <f>G44/$G$61</f>
        <v>#DIV/0!</v>
      </c>
    </row>
    <row r="45" spans="1:8" ht="30" x14ac:dyDescent="0.2">
      <c r="A45" s="6" t="s">
        <v>67</v>
      </c>
      <c r="B45" s="6">
        <v>84191</v>
      </c>
      <c r="C45" s="7" t="s">
        <v>99</v>
      </c>
      <c r="D45" s="8">
        <v>143</v>
      </c>
      <c r="E45" s="6" t="s">
        <v>9</v>
      </c>
      <c r="F45" s="5"/>
      <c r="G45" s="3">
        <f t="shared" si="8"/>
        <v>0</v>
      </c>
      <c r="H45" s="4" t="e">
        <f>G45/$G$61</f>
        <v>#DIV/0!</v>
      </c>
    </row>
    <row r="46" spans="1:8" ht="30" x14ac:dyDescent="0.2">
      <c r="A46" s="6" t="s">
        <v>68</v>
      </c>
      <c r="B46" s="6">
        <v>87243</v>
      </c>
      <c r="C46" s="7" t="s">
        <v>98</v>
      </c>
      <c r="D46" s="8">
        <v>36.299999999999997</v>
      </c>
      <c r="E46" s="6" t="s">
        <v>9</v>
      </c>
      <c r="F46" s="5"/>
      <c r="G46" s="3">
        <f t="shared" ref="G46" si="11">D46*F46</f>
        <v>0</v>
      </c>
      <c r="H46" s="4" t="e">
        <f>G46/$G$61</f>
        <v>#DIV/0!</v>
      </c>
    </row>
    <row r="47" spans="1:8" ht="45" x14ac:dyDescent="0.2">
      <c r="A47" s="6" t="s">
        <v>94</v>
      </c>
      <c r="B47" s="6">
        <v>93393</v>
      </c>
      <c r="C47" s="7" t="s">
        <v>97</v>
      </c>
      <c r="D47" s="8">
        <v>310</v>
      </c>
      <c r="E47" s="6" t="s">
        <v>9</v>
      </c>
      <c r="F47" s="5"/>
      <c r="G47" s="3">
        <f t="shared" si="8"/>
        <v>0</v>
      </c>
      <c r="H47" s="4" t="e">
        <f>G47/$G$61</f>
        <v>#DIV/0!</v>
      </c>
    </row>
    <row r="48" spans="1:8" ht="15.75" x14ac:dyDescent="0.2">
      <c r="A48" s="30"/>
      <c r="B48" s="30"/>
      <c r="C48" s="30"/>
      <c r="D48" s="30"/>
      <c r="E48" s="30"/>
      <c r="F48" s="11" t="s">
        <v>77</v>
      </c>
      <c r="G48" s="12">
        <f>SUM(G44:G47)</f>
        <v>0</v>
      </c>
      <c r="H48" s="2" t="e">
        <f>G48/$G$61</f>
        <v>#DIV/0!</v>
      </c>
    </row>
    <row r="49" spans="1:8" ht="31.5" x14ac:dyDescent="0.2">
      <c r="A49" s="13">
        <v>8</v>
      </c>
      <c r="B49" s="14" t="s">
        <v>1</v>
      </c>
      <c r="C49" s="26" t="s">
        <v>66</v>
      </c>
      <c r="D49" s="26"/>
      <c r="E49" s="26"/>
      <c r="F49" s="26"/>
      <c r="G49" s="26"/>
      <c r="H49" s="26"/>
    </row>
    <row r="50" spans="1:8" ht="60" x14ac:dyDescent="0.2">
      <c r="A50" s="6" t="s">
        <v>75</v>
      </c>
      <c r="B50" s="6" t="s">
        <v>58</v>
      </c>
      <c r="C50" s="7" t="s">
        <v>64</v>
      </c>
      <c r="D50" s="8">
        <v>2</v>
      </c>
      <c r="E50" s="6" t="s">
        <v>12</v>
      </c>
      <c r="F50" s="5"/>
      <c r="G50" s="3">
        <f t="shared" ref="G50" si="12">D50*F50</f>
        <v>0</v>
      </c>
      <c r="H50" s="4" t="e">
        <f t="shared" ref="H50:H55" si="13">G50/$G$61</f>
        <v>#DIV/0!</v>
      </c>
    </row>
    <row r="51" spans="1:8" x14ac:dyDescent="0.2">
      <c r="A51" s="6" t="s">
        <v>76</v>
      </c>
      <c r="B51" s="6">
        <v>37401</v>
      </c>
      <c r="C51" s="7" t="s">
        <v>69</v>
      </c>
      <c r="D51" s="8">
        <v>12</v>
      </c>
      <c r="E51" s="6" t="s">
        <v>12</v>
      </c>
      <c r="F51" s="5"/>
      <c r="G51" s="3">
        <f t="shared" ref="G51:G54" si="14">D51*F51</f>
        <v>0</v>
      </c>
      <c r="H51" s="4" t="e">
        <f t="shared" si="13"/>
        <v>#DIV/0!</v>
      </c>
    </row>
    <row r="52" spans="1:8" ht="30" x14ac:dyDescent="0.2">
      <c r="A52" s="6" t="s">
        <v>83</v>
      </c>
      <c r="B52" s="6">
        <v>11758</v>
      </c>
      <c r="C52" s="7" t="s">
        <v>70</v>
      </c>
      <c r="D52" s="8">
        <v>12</v>
      </c>
      <c r="E52" s="6" t="s">
        <v>12</v>
      </c>
      <c r="F52" s="5"/>
      <c r="G52" s="3">
        <f t="shared" si="14"/>
        <v>0</v>
      </c>
      <c r="H52" s="4" t="e">
        <f t="shared" si="13"/>
        <v>#DIV/0!</v>
      </c>
    </row>
    <row r="53" spans="1:8" x14ac:dyDescent="0.2">
      <c r="A53" s="6" t="s">
        <v>84</v>
      </c>
      <c r="B53" s="6">
        <v>37400</v>
      </c>
      <c r="C53" s="7" t="s">
        <v>71</v>
      </c>
      <c r="D53" s="8">
        <v>17</v>
      </c>
      <c r="E53" s="6" t="s">
        <v>12</v>
      </c>
      <c r="F53" s="5"/>
      <c r="G53" s="3">
        <f t="shared" si="14"/>
        <v>0</v>
      </c>
      <c r="H53" s="4" t="e">
        <f t="shared" si="13"/>
        <v>#DIV/0!</v>
      </c>
    </row>
    <row r="54" spans="1:8" x14ac:dyDescent="0.2">
      <c r="A54" s="6" t="s">
        <v>85</v>
      </c>
      <c r="B54" s="6">
        <v>11757</v>
      </c>
      <c r="C54" s="7" t="s">
        <v>72</v>
      </c>
      <c r="D54" s="8">
        <v>6</v>
      </c>
      <c r="E54" s="6" t="s">
        <v>12</v>
      </c>
      <c r="F54" s="5"/>
      <c r="G54" s="3">
        <f t="shared" si="14"/>
        <v>0</v>
      </c>
      <c r="H54" s="4" t="e">
        <f t="shared" si="13"/>
        <v>#DIV/0!</v>
      </c>
    </row>
    <row r="55" spans="1:8" ht="15.75" x14ac:dyDescent="0.2">
      <c r="A55" s="30"/>
      <c r="B55" s="30"/>
      <c r="C55" s="30"/>
      <c r="D55" s="30"/>
      <c r="E55" s="30"/>
      <c r="F55" s="11" t="s">
        <v>78</v>
      </c>
      <c r="G55" s="12">
        <f>SUM(G50:G54)</f>
        <v>0</v>
      </c>
      <c r="H55" s="2" t="e">
        <f t="shared" si="13"/>
        <v>#DIV/0!</v>
      </c>
    </row>
    <row r="56" spans="1:8" ht="31.5" x14ac:dyDescent="0.2">
      <c r="A56" s="13">
        <v>9</v>
      </c>
      <c r="B56" s="14" t="s">
        <v>1</v>
      </c>
      <c r="C56" s="26" t="s">
        <v>81</v>
      </c>
      <c r="D56" s="26"/>
      <c r="E56" s="26"/>
      <c r="F56" s="26"/>
      <c r="G56" s="26"/>
      <c r="H56" s="26"/>
    </row>
    <row r="57" spans="1:8" ht="30" x14ac:dyDescent="0.2">
      <c r="A57" s="6" t="s">
        <v>86</v>
      </c>
      <c r="B57" s="6" t="s">
        <v>58</v>
      </c>
      <c r="C57" s="7" t="s">
        <v>79</v>
      </c>
      <c r="D57" s="8">
        <v>128.55000000000001</v>
      </c>
      <c r="E57" s="6" t="s">
        <v>9</v>
      </c>
      <c r="F57" s="5"/>
      <c r="G57" s="3">
        <f t="shared" ref="G57:G58" si="15">D57*F57</f>
        <v>0</v>
      </c>
      <c r="H57" s="4" t="e">
        <f>G57/$G$61</f>
        <v>#DIV/0!</v>
      </c>
    </row>
    <row r="58" spans="1:8" ht="30" x14ac:dyDescent="0.2">
      <c r="A58" s="6" t="s">
        <v>87</v>
      </c>
      <c r="B58" s="6" t="s">
        <v>58</v>
      </c>
      <c r="C58" s="7" t="s">
        <v>80</v>
      </c>
      <c r="D58" s="8">
        <v>128.55000000000001</v>
      </c>
      <c r="E58" s="6" t="s">
        <v>9</v>
      </c>
      <c r="F58" s="5"/>
      <c r="G58" s="3">
        <f t="shared" si="15"/>
        <v>0</v>
      </c>
      <c r="H58" s="4" t="e">
        <f>G58/$G$61</f>
        <v>#DIV/0!</v>
      </c>
    </row>
    <row r="59" spans="1:8" ht="15.75" x14ac:dyDescent="0.2">
      <c r="A59" s="30"/>
      <c r="B59" s="30"/>
      <c r="C59" s="30"/>
      <c r="D59" s="30"/>
      <c r="E59" s="30"/>
      <c r="F59" s="11" t="s">
        <v>93</v>
      </c>
      <c r="G59" s="12">
        <f>SUM(G57:G58)</f>
        <v>0</v>
      </c>
      <c r="H59" s="2" t="e">
        <f>G59/$G$61</f>
        <v>#DIV/0!</v>
      </c>
    </row>
    <row r="60" spans="1:8" ht="15.75" x14ac:dyDescent="0.2">
      <c r="A60" s="30"/>
      <c r="B60" s="30"/>
      <c r="C60" s="30"/>
      <c r="D60" s="30"/>
      <c r="E60" s="30"/>
      <c r="F60" s="31"/>
      <c r="G60" s="31"/>
      <c r="H60" s="31"/>
    </row>
    <row r="61" spans="1:8" ht="15.75" x14ac:dyDescent="0.2">
      <c r="A61" s="30"/>
      <c r="B61" s="30"/>
      <c r="C61" s="30"/>
      <c r="D61" s="30"/>
      <c r="E61" s="30"/>
      <c r="F61" s="9" t="s">
        <v>46</v>
      </c>
      <c r="G61" s="10">
        <f>SUM(G7,G17,G24,G31,G37,G42,G48,G55,G59)</f>
        <v>0</v>
      </c>
      <c r="H61" s="2" t="e">
        <f>SUM(H7,H17,H24,H31,H37,H42,H48,H55,H59)</f>
        <v>#DIV/0!</v>
      </c>
    </row>
    <row r="62" spans="1:8" x14ac:dyDescent="0.2">
      <c r="A62" s="19"/>
      <c r="B62" s="19"/>
      <c r="C62" s="20"/>
    </row>
    <row r="63" spans="1:8" x14ac:dyDescent="0.2">
      <c r="A63" s="19"/>
      <c r="B63" s="19"/>
      <c r="C63" s="20"/>
    </row>
    <row r="64" spans="1:8" x14ac:dyDescent="0.2">
      <c r="A64" s="19"/>
      <c r="B64" s="19"/>
      <c r="C64" s="20"/>
    </row>
    <row r="65" spans="1:3" x14ac:dyDescent="0.2">
      <c r="A65" s="19"/>
      <c r="B65" s="19"/>
      <c r="C65" s="20"/>
    </row>
    <row r="66" spans="1:3" x14ac:dyDescent="0.2">
      <c r="A66" s="19"/>
      <c r="B66" s="19"/>
      <c r="C66" s="20"/>
    </row>
    <row r="67" spans="1:3" x14ac:dyDescent="0.2">
      <c r="A67" s="19"/>
      <c r="B67" s="19"/>
      <c r="C67" s="20"/>
    </row>
    <row r="68" spans="1:3" x14ac:dyDescent="0.2">
      <c r="A68" s="21"/>
      <c r="B68" s="22"/>
      <c r="C68" s="20"/>
    </row>
  </sheetData>
  <mergeCells count="26">
    <mergeCell ref="A59:E61"/>
    <mergeCell ref="A7:E7"/>
    <mergeCell ref="A17:E17"/>
    <mergeCell ref="A31:E31"/>
    <mergeCell ref="F60:H60"/>
    <mergeCell ref="A55:E55"/>
    <mergeCell ref="A37:E37"/>
    <mergeCell ref="C56:H56"/>
    <mergeCell ref="A42:E42"/>
    <mergeCell ref="A48:E48"/>
    <mergeCell ref="A24:E24"/>
    <mergeCell ref="C49:H49"/>
    <mergeCell ref="C43:H43"/>
    <mergeCell ref="C38:H38"/>
    <mergeCell ref="C32:H32"/>
    <mergeCell ref="C25:H25"/>
    <mergeCell ref="A1:H1"/>
    <mergeCell ref="C18:H18"/>
    <mergeCell ref="C8:H8"/>
    <mergeCell ref="C4:H4"/>
    <mergeCell ref="F2:H2"/>
    <mergeCell ref="A2:A3"/>
    <mergeCell ref="B2:B3"/>
    <mergeCell ref="C2:C3"/>
    <mergeCell ref="E2:E3"/>
    <mergeCell ref="D2:D3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37" fitToHeight="0" orientation="landscape" r:id="rId1"/>
  <headerFooter>
    <oddFooter>&amp;C&amp;"Arial,Normal"&amp;12Página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ESTIMATIVA</vt:lpstr>
      <vt:lpstr>'PLANILHA ESTIMATIVA'!Area_de_impressao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Souza</dc:creator>
  <cp:lastModifiedBy>Danuza Savala</cp:lastModifiedBy>
  <cp:lastPrinted>2018-06-11T18:20:20Z</cp:lastPrinted>
  <dcterms:created xsi:type="dcterms:W3CDTF">2017-08-29T14:04:03Z</dcterms:created>
  <dcterms:modified xsi:type="dcterms:W3CDTF">2018-08-01T12:15:24Z</dcterms:modified>
</cp:coreProperties>
</file>